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 disc\Özparavtotrans hujjatlari\sayt böyicha ma'lumotlar\Информации для веб сайта\Бизнес ва хизматлар\Асосий кўрсаткичлар\Техник кўрсаткичлар\"/>
    </mc:Choice>
  </mc:AlternateContent>
  <bookViews>
    <workbookView xWindow="0" yWindow="0" windowWidth="20490" windowHeight="76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M29" i="1"/>
  <c r="M28" i="1"/>
  <c r="I28" i="1"/>
  <c r="M27" i="1"/>
  <c r="L27" i="1"/>
  <c r="I27" i="1"/>
  <c r="M26" i="1"/>
  <c r="L26" i="1"/>
  <c r="I26" i="1"/>
  <c r="M25" i="1"/>
  <c r="L25" i="1"/>
  <c r="I25" i="1"/>
  <c r="H25" i="1"/>
  <c r="E25" i="1"/>
  <c r="M24" i="1"/>
  <c r="L24" i="1"/>
  <c r="H24" i="1"/>
  <c r="I24" i="1" s="1"/>
  <c r="E24" i="1"/>
  <c r="M23" i="1"/>
  <c r="L23" i="1"/>
  <c r="I23" i="1"/>
  <c r="M22" i="1"/>
  <c r="L22" i="1"/>
  <c r="I22" i="1"/>
  <c r="M21" i="1"/>
  <c r="L21" i="1"/>
  <c r="M20" i="1"/>
  <c r="L20" i="1"/>
  <c r="I20" i="1"/>
  <c r="M19" i="1"/>
  <c r="L19" i="1"/>
  <c r="H19" i="1"/>
  <c r="I19" i="1" s="1"/>
  <c r="M18" i="1"/>
  <c r="L18" i="1"/>
  <c r="I18" i="1"/>
  <c r="M17" i="1"/>
  <c r="L17" i="1"/>
  <c r="I17" i="1"/>
  <c r="M16" i="1"/>
  <c r="L16" i="1"/>
  <c r="I16" i="1"/>
  <c r="M15" i="1"/>
  <c r="L15" i="1"/>
  <c r="I15" i="1"/>
  <c r="M14" i="1"/>
  <c r="L14" i="1"/>
  <c r="I14" i="1"/>
  <c r="M13" i="1"/>
  <c r="L13" i="1"/>
  <c r="I13" i="1"/>
  <c r="M12" i="1"/>
  <c r="L12" i="1"/>
  <c r="I12" i="1"/>
  <c r="M11" i="1"/>
  <c r="L11" i="1"/>
  <c r="I11" i="1"/>
  <c r="M10" i="1"/>
  <c r="L10" i="1"/>
  <c r="I10" i="1"/>
  <c r="M9" i="1"/>
  <c r="L9" i="1"/>
  <c r="I9" i="1"/>
</calcChain>
</file>

<file path=xl/sharedStrings.xml><?xml version="1.0" encoding="utf-8"?>
<sst xmlns="http://schemas.openxmlformats.org/spreadsheetml/2006/main" count="64" uniqueCount="45">
  <si>
    <t xml:space="preserve">                                                                 А Н А Л И З</t>
  </si>
  <si>
    <t xml:space="preserve">                                       основных технико-экономических показателей </t>
  </si>
  <si>
    <t xml:space="preserve">                                       по АО "Узпаравтотранс" за   2015 год</t>
  </si>
  <si>
    <t>№</t>
  </si>
  <si>
    <t xml:space="preserve">Наименование показателей </t>
  </si>
  <si>
    <t>Ед.изм.</t>
  </si>
  <si>
    <t>2011 год</t>
  </si>
  <si>
    <t>2014 год</t>
  </si>
  <si>
    <t>2015 год</t>
  </si>
  <si>
    <t>январь-октябрь 2010 г.</t>
  </si>
  <si>
    <t>2015 в %                             к 2014 г.</t>
  </si>
  <si>
    <t>План</t>
  </si>
  <si>
    <t>Факт</t>
  </si>
  <si>
    <t>%</t>
  </si>
  <si>
    <t>Объем маш.час</t>
  </si>
  <si>
    <t>т.м/ч</t>
  </si>
  <si>
    <t xml:space="preserve"> - грузовые</t>
  </si>
  <si>
    <t xml:space="preserve"> -//-</t>
  </si>
  <si>
    <t xml:space="preserve"> - автобусы</t>
  </si>
  <si>
    <t xml:space="preserve"> - легковые</t>
  </si>
  <si>
    <t xml:space="preserve"> - специальные</t>
  </si>
  <si>
    <t xml:space="preserve"> - механизмы </t>
  </si>
  <si>
    <t xml:space="preserve">Грузооборт </t>
  </si>
  <si>
    <t>тыс.т-км</t>
  </si>
  <si>
    <t xml:space="preserve">Перевезено груза </t>
  </si>
  <si>
    <t>тыс.т.</t>
  </si>
  <si>
    <t xml:space="preserve">         КИП </t>
  </si>
  <si>
    <t xml:space="preserve">         КТГ</t>
  </si>
  <si>
    <t xml:space="preserve"> Доходы - всего</t>
  </si>
  <si>
    <t>млн.с</t>
  </si>
  <si>
    <t>в т.ч. -автоуслуги</t>
  </si>
  <si>
    <t xml:space="preserve">      - прочие доходы</t>
  </si>
  <si>
    <t>3,6р</t>
  </si>
  <si>
    <t>Среднеспис.чис.</t>
  </si>
  <si>
    <t>чел.</t>
  </si>
  <si>
    <t>Фонд оплаты труда</t>
  </si>
  <si>
    <t>Производ.на 1 раб.</t>
  </si>
  <si>
    <t>тыс.с</t>
  </si>
  <si>
    <t>Ср. з/пл.1 раб.</t>
  </si>
  <si>
    <t>Объем затрат</t>
  </si>
  <si>
    <t>Балансовая прибыль</t>
  </si>
  <si>
    <t>Чистая прибыль</t>
  </si>
  <si>
    <t>в 3р</t>
  </si>
  <si>
    <t>Дебиторы</t>
  </si>
  <si>
    <t>Кредиторы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</si>
</sst>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b/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abSelected="1" topLeftCell="A7" workbookViewId="0">
      <selection activeCell="G19" sqref="G19"/>
    </sheetView>
  </sheetViews>
  <sheetFormatPr defaultRowHeight="12.75" x14ac:dyDescent="0.2"/>
  <sheetData>
    <row r="2" spans="1:14" x14ac:dyDescent="0.2">
      <c r="A2" s="1"/>
      <c r="B2" s="1"/>
      <c r="C2" s="2" t="s">
        <v>0</v>
      </c>
      <c r="D2" s="2"/>
      <c r="E2" s="2"/>
      <c r="F2" s="2"/>
      <c r="G2" s="2"/>
      <c r="H2" s="2"/>
      <c r="I2" s="2"/>
      <c r="J2" s="2"/>
      <c r="K2" s="1"/>
      <c r="N2" s="1"/>
    </row>
    <row r="3" spans="1:14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1"/>
      <c r="N3" s="1"/>
    </row>
    <row r="4" spans="1:14" x14ac:dyDescent="0.2">
      <c r="A4" s="1"/>
      <c r="B4" s="1"/>
      <c r="C4" s="2" t="s">
        <v>1</v>
      </c>
      <c r="D4" s="2"/>
      <c r="E4" s="2"/>
      <c r="F4" s="2"/>
      <c r="G4" s="2"/>
      <c r="H4" s="2"/>
      <c r="I4" s="3"/>
      <c r="J4" s="3"/>
      <c r="K4" s="1"/>
      <c r="N4" s="1"/>
    </row>
    <row r="5" spans="1:14" x14ac:dyDescent="0.2">
      <c r="A5" s="1"/>
      <c r="B5" s="1"/>
      <c r="C5" s="2" t="s">
        <v>2</v>
      </c>
      <c r="D5" s="2"/>
      <c r="E5" s="2"/>
      <c r="F5" s="2"/>
      <c r="G5" s="2"/>
      <c r="H5" s="2"/>
      <c r="I5" s="2"/>
      <c r="J5" s="2"/>
      <c r="K5" s="1"/>
      <c r="N5" s="1"/>
    </row>
    <row r="6" spans="1:14" x14ac:dyDescent="0.2">
      <c r="A6" s="1"/>
      <c r="B6" s="1"/>
      <c r="C6" s="2"/>
      <c r="D6" s="2"/>
      <c r="E6" s="2"/>
      <c r="F6" s="2"/>
      <c r="G6" s="2"/>
      <c r="H6" s="2"/>
      <c r="I6" s="4"/>
      <c r="J6" s="2"/>
      <c r="K6" s="1"/>
      <c r="N6" s="1"/>
    </row>
    <row r="7" spans="1:14" x14ac:dyDescent="0.2">
      <c r="A7" s="5" t="s">
        <v>3</v>
      </c>
      <c r="B7" s="5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7" t="s">
        <v>8</v>
      </c>
      <c r="H7" s="7"/>
      <c r="I7" s="7"/>
      <c r="J7" s="7" t="s">
        <v>9</v>
      </c>
      <c r="K7" s="7"/>
      <c r="L7" s="7"/>
      <c r="M7" s="6" t="s">
        <v>10</v>
      </c>
      <c r="N7" s="1"/>
    </row>
    <row r="8" spans="1:14" x14ac:dyDescent="0.2">
      <c r="A8" s="8"/>
      <c r="B8" s="8"/>
      <c r="C8" s="6"/>
      <c r="D8" s="6"/>
      <c r="E8" s="6"/>
      <c r="F8" s="6"/>
      <c r="G8" s="9" t="s">
        <v>11</v>
      </c>
      <c r="H8" s="9" t="s">
        <v>12</v>
      </c>
      <c r="I8" s="9" t="s">
        <v>13</v>
      </c>
      <c r="J8" s="9" t="s">
        <v>11</v>
      </c>
      <c r="K8" s="9" t="s">
        <v>12</v>
      </c>
      <c r="L8" s="9" t="s">
        <v>13</v>
      </c>
      <c r="M8" s="6"/>
      <c r="N8" s="1"/>
    </row>
    <row r="9" spans="1:14" x14ac:dyDescent="0.2">
      <c r="A9" s="10">
        <v>1</v>
      </c>
      <c r="B9" s="10">
        <v>1</v>
      </c>
      <c r="C9" s="10" t="s">
        <v>14</v>
      </c>
      <c r="D9" s="10" t="s">
        <v>15</v>
      </c>
      <c r="E9" s="11">
        <v>636.6</v>
      </c>
      <c r="F9" s="11">
        <v>589.1</v>
      </c>
      <c r="G9" s="11">
        <v>590.5</v>
      </c>
      <c r="H9" s="11">
        <v>554.70000000000005</v>
      </c>
      <c r="I9" s="12">
        <f>H9/G9*100</f>
        <v>93.937341236240485</v>
      </c>
      <c r="J9" s="11">
        <v>751.3</v>
      </c>
      <c r="K9" s="11">
        <v>566.9</v>
      </c>
      <c r="L9" s="12">
        <f>K9/J9*100</f>
        <v>75.455876480766676</v>
      </c>
      <c r="M9" s="12">
        <f t="shared" ref="M9:M28" si="0">H9/F9*100</f>
        <v>94.16058394160585</v>
      </c>
      <c r="N9" s="1"/>
    </row>
    <row r="10" spans="1:14" x14ac:dyDescent="0.2">
      <c r="A10" s="13"/>
      <c r="B10" s="13"/>
      <c r="C10" s="10" t="s">
        <v>16</v>
      </c>
      <c r="D10" s="10" t="s">
        <v>17</v>
      </c>
      <c r="E10" s="10">
        <v>302.10000000000002</v>
      </c>
      <c r="F10" s="14">
        <v>274.60000000000002</v>
      </c>
      <c r="G10" s="10">
        <v>293</v>
      </c>
      <c r="H10" s="14">
        <v>254.9</v>
      </c>
      <c r="I10" s="12">
        <f t="shared" ref="I10:I20" si="1">H10/G10*100</f>
        <v>86.996587030716725</v>
      </c>
      <c r="J10" s="10">
        <v>378.1</v>
      </c>
      <c r="K10" s="14">
        <v>256.60000000000002</v>
      </c>
      <c r="L10" s="12">
        <f t="shared" ref="L10:L27" si="2">K10/J10*100</f>
        <v>67.865644009521304</v>
      </c>
      <c r="M10" s="12">
        <f t="shared" si="0"/>
        <v>92.825928623452285</v>
      </c>
      <c r="N10" s="1"/>
    </row>
    <row r="11" spans="1:14" x14ac:dyDescent="0.2">
      <c r="A11" s="10"/>
      <c r="B11" s="10"/>
      <c r="C11" s="10" t="s">
        <v>18</v>
      </c>
      <c r="D11" s="10" t="s">
        <v>17</v>
      </c>
      <c r="E11" s="10">
        <v>137.30000000000001</v>
      </c>
      <c r="F11" s="14">
        <v>127.7</v>
      </c>
      <c r="G11" s="10">
        <v>105</v>
      </c>
      <c r="H11" s="14">
        <v>125.6</v>
      </c>
      <c r="I11" s="12">
        <f t="shared" si="1"/>
        <v>119.61904761904761</v>
      </c>
      <c r="J11" s="10">
        <v>168.2</v>
      </c>
      <c r="K11" s="14">
        <v>128.30000000000001</v>
      </c>
      <c r="L11" s="12">
        <f t="shared" si="2"/>
        <v>76.278240190249718</v>
      </c>
      <c r="M11" s="12">
        <f t="shared" si="0"/>
        <v>98.355520751761944</v>
      </c>
      <c r="N11" s="1"/>
    </row>
    <row r="12" spans="1:14" x14ac:dyDescent="0.2">
      <c r="A12" s="10"/>
      <c r="B12" s="10"/>
      <c r="C12" s="10" t="s">
        <v>19</v>
      </c>
      <c r="D12" s="10" t="s">
        <v>17</v>
      </c>
      <c r="E12" s="10">
        <v>71.099999999999994</v>
      </c>
      <c r="F12" s="14">
        <v>66.400000000000006</v>
      </c>
      <c r="G12" s="10">
        <v>48</v>
      </c>
      <c r="H12" s="14">
        <v>57.6</v>
      </c>
      <c r="I12" s="12">
        <f t="shared" si="1"/>
        <v>120</v>
      </c>
      <c r="J12" s="10">
        <v>70.400000000000006</v>
      </c>
      <c r="K12" s="14">
        <v>60.3</v>
      </c>
      <c r="L12" s="12">
        <f t="shared" si="2"/>
        <v>85.653409090909079</v>
      </c>
      <c r="M12" s="12">
        <f t="shared" si="0"/>
        <v>86.746987951807213</v>
      </c>
      <c r="N12" s="1"/>
    </row>
    <row r="13" spans="1:14" x14ac:dyDescent="0.2">
      <c r="A13" s="10"/>
      <c r="B13" s="10"/>
      <c r="C13" s="10" t="s">
        <v>20</v>
      </c>
      <c r="D13" s="10" t="s">
        <v>17</v>
      </c>
      <c r="E13" s="10">
        <v>45.2</v>
      </c>
      <c r="F13" s="14">
        <v>45.6</v>
      </c>
      <c r="G13" s="10">
        <v>49</v>
      </c>
      <c r="H13" s="14">
        <v>40.9</v>
      </c>
      <c r="I13" s="12">
        <f t="shared" si="1"/>
        <v>83.469387755102048</v>
      </c>
      <c r="J13" s="10">
        <v>41.5</v>
      </c>
      <c r="K13" s="14">
        <v>44.6</v>
      </c>
      <c r="L13" s="12">
        <f t="shared" si="2"/>
        <v>107.4698795180723</v>
      </c>
      <c r="M13" s="12">
        <f t="shared" si="0"/>
        <v>89.692982456140342</v>
      </c>
      <c r="N13" s="1"/>
    </row>
    <row r="14" spans="1:14" x14ac:dyDescent="0.2">
      <c r="A14" s="10"/>
      <c r="B14" s="10"/>
      <c r="C14" s="10" t="s">
        <v>21</v>
      </c>
      <c r="D14" s="10" t="s">
        <v>17</v>
      </c>
      <c r="E14" s="10">
        <v>80.900000000000006</v>
      </c>
      <c r="F14" s="14">
        <v>74.8</v>
      </c>
      <c r="G14" s="10">
        <v>95.5</v>
      </c>
      <c r="H14" s="14">
        <v>75.7</v>
      </c>
      <c r="I14" s="12">
        <f t="shared" si="1"/>
        <v>79.267015706806291</v>
      </c>
      <c r="J14" s="10">
        <v>93.1</v>
      </c>
      <c r="K14" s="14">
        <v>77.099999999999994</v>
      </c>
      <c r="L14" s="12">
        <f t="shared" si="2"/>
        <v>82.814178302900103</v>
      </c>
      <c r="M14" s="12">
        <f t="shared" si="0"/>
        <v>101.20320855614975</v>
      </c>
      <c r="N14" s="1"/>
    </row>
    <row r="15" spans="1:14" x14ac:dyDescent="0.2">
      <c r="A15" s="10">
        <v>2</v>
      </c>
      <c r="B15" s="10">
        <v>2</v>
      </c>
      <c r="C15" s="10" t="s">
        <v>22</v>
      </c>
      <c r="D15" s="10" t="s">
        <v>23</v>
      </c>
      <c r="E15" s="10">
        <v>22974</v>
      </c>
      <c r="F15" s="10">
        <v>109637</v>
      </c>
      <c r="G15" s="10">
        <v>115551</v>
      </c>
      <c r="H15" s="10">
        <v>98239.1</v>
      </c>
      <c r="I15" s="12">
        <f t="shared" si="1"/>
        <v>85.01795743870673</v>
      </c>
      <c r="J15" s="10">
        <v>25141</v>
      </c>
      <c r="K15" s="10">
        <v>16842.5</v>
      </c>
      <c r="L15" s="12">
        <f t="shared" si="2"/>
        <v>66.992164193946152</v>
      </c>
      <c r="M15" s="12">
        <f t="shared" si="0"/>
        <v>89.603965814460452</v>
      </c>
      <c r="N15" s="1"/>
    </row>
    <row r="16" spans="1:14" x14ac:dyDescent="0.2">
      <c r="A16" s="10">
        <v>3</v>
      </c>
      <c r="B16" s="10">
        <v>3</v>
      </c>
      <c r="C16" s="10" t="s">
        <v>24</v>
      </c>
      <c r="D16" s="10" t="s">
        <v>25</v>
      </c>
      <c r="E16" s="10">
        <v>1528</v>
      </c>
      <c r="F16" s="10">
        <v>1550</v>
      </c>
      <c r="G16" s="10">
        <v>1504</v>
      </c>
      <c r="H16" s="10">
        <v>1423.1</v>
      </c>
      <c r="I16" s="12">
        <f t="shared" si="1"/>
        <v>94.621010638297861</v>
      </c>
      <c r="J16" s="10">
        <v>1633</v>
      </c>
      <c r="K16" s="10">
        <v>1119.4000000000001</v>
      </c>
      <c r="L16" s="12">
        <f t="shared" si="2"/>
        <v>68.548683404776483</v>
      </c>
      <c r="M16" s="12">
        <f t="shared" si="0"/>
        <v>91.812903225806437</v>
      </c>
      <c r="N16" s="1"/>
    </row>
    <row r="17" spans="1:14" x14ac:dyDescent="0.2">
      <c r="A17" s="10">
        <v>4</v>
      </c>
      <c r="B17" s="10">
        <v>4</v>
      </c>
      <c r="C17" s="10" t="s">
        <v>26</v>
      </c>
      <c r="D17" s="10" t="s">
        <v>13</v>
      </c>
      <c r="E17" s="10">
        <v>0.502</v>
      </c>
      <c r="F17" s="15">
        <v>0.52400000000000002</v>
      </c>
      <c r="G17" s="15">
        <v>0.53</v>
      </c>
      <c r="H17" s="15">
        <v>0.499</v>
      </c>
      <c r="I17" s="12">
        <f t="shared" si="1"/>
        <v>94.15094339622641</v>
      </c>
      <c r="J17" s="15">
        <v>0.6</v>
      </c>
      <c r="K17" s="15">
        <v>0.54700000000000004</v>
      </c>
      <c r="L17" s="12">
        <f t="shared" si="2"/>
        <v>91.166666666666671</v>
      </c>
      <c r="M17" s="12">
        <f t="shared" si="0"/>
        <v>95.229007633587784</v>
      </c>
      <c r="N17" s="1"/>
    </row>
    <row r="18" spans="1:14" x14ac:dyDescent="0.2">
      <c r="A18" s="16">
        <v>5</v>
      </c>
      <c r="B18" s="16">
        <v>5</v>
      </c>
      <c r="C18" s="10" t="s">
        <v>27</v>
      </c>
      <c r="D18" s="10" t="s">
        <v>13</v>
      </c>
      <c r="E18" s="10">
        <v>0.81499999999999995</v>
      </c>
      <c r="F18" s="15">
        <v>0.752</v>
      </c>
      <c r="G18" s="15">
        <v>0.7</v>
      </c>
      <c r="H18" s="15">
        <v>0.81</v>
      </c>
      <c r="I18" s="12">
        <f t="shared" si="1"/>
        <v>115.71428571428572</v>
      </c>
      <c r="J18" s="15">
        <v>0.7</v>
      </c>
      <c r="K18" s="15">
        <v>0.91700000000000004</v>
      </c>
      <c r="L18" s="12">
        <f t="shared" si="2"/>
        <v>131</v>
      </c>
      <c r="M18" s="12">
        <f t="shared" si="0"/>
        <v>107.71276595744681</v>
      </c>
      <c r="N18" s="1"/>
    </row>
    <row r="19" spans="1:14" x14ac:dyDescent="0.2">
      <c r="A19" s="16">
        <v>6</v>
      </c>
      <c r="B19" s="16">
        <v>6</v>
      </c>
      <c r="C19" s="10" t="s">
        <v>28</v>
      </c>
      <c r="D19" s="10" t="s">
        <v>29</v>
      </c>
      <c r="E19" s="10">
        <v>20098.8</v>
      </c>
      <c r="F19" s="10">
        <v>28856</v>
      </c>
      <c r="G19" s="10">
        <v>31000</v>
      </c>
      <c r="H19" s="10">
        <f>H20+H21</f>
        <v>32779.199999999997</v>
      </c>
      <c r="I19" s="12">
        <f t="shared" si="1"/>
        <v>105.73935483870966</v>
      </c>
      <c r="J19" s="10">
        <v>13586</v>
      </c>
      <c r="K19" s="10">
        <v>12420.1</v>
      </c>
      <c r="L19" s="12">
        <f t="shared" si="2"/>
        <v>91.418371853378474</v>
      </c>
      <c r="M19" s="12">
        <f t="shared" si="0"/>
        <v>113.59578597172164</v>
      </c>
      <c r="N19" s="1"/>
    </row>
    <row r="20" spans="1:14" x14ac:dyDescent="0.2">
      <c r="A20" s="16"/>
      <c r="B20" s="16"/>
      <c r="C20" s="10" t="s">
        <v>30</v>
      </c>
      <c r="D20" s="10" t="s">
        <v>29</v>
      </c>
      <c r="E20" s="10">
        <v>18003.900000000001</v>
      </c>
      <c r="F20" s="10">
        <v>26788</v>
      </c>
      <c r="G20" s="10">
        <v>30500</v>
      </c>
      <c r="H20" s="10">
        <v>30991.7</v>
      </c>
      <c r="I20" s="12">
        <f t="shared" si="1"/>
        <v>101.61213114754099</v>
      </c>
      <c r="J20" s="10">
        <v>12624</v>
      </c>
      <c r="K20" s="10">
        <v>11478.1</v>
      </c>
      <c r="L20" s="12">
        <f t="shared" si="2"/>
        <v>90.922845373891008</v>
      </c>
      <c r="M20" s="12">
        <f t="shared" si="0"/>
        <v>115.69247424219799</v>
      </c>
      <c r="N20" s="1"/>
    </row>
    <row r="21" spans="1:14" x14ac:dyDescent="0.2">
      <c r="A21" s="16"/>
      <c r="B21" s="16"/>
      <c r="C21" s="10" t="s">
        <v>31</v>
      </c>
      <c r="D21" s="10" t="s">
        <v>29</v>
      </c>
      <c r="E21" s="10">
        <v>776.7</v>
      </c>
      <c r="F21" s="10">
        <v>2068</v>
      </c>
      <c r="G21" s="10">
        <v>500</v>
      </c>
      <c r="H21" s="10">
        <v>1787.5</v>
      </c>
      <c r="I21" s="12" t="s">
        <v>32</v>
      </c>
      <c r="J21" s="10">
        <v>12981</v>
      </c>
      <c r="K21" s="10">
        <v>11244.7</v>
      </c>
      <c r="L21" s="12">
        <f t="shared" si="2"/>
        <v>86.624297049533936</v>
      </c>
      <c r="M21" s="12">
        <f t="shared" si="0"/>
        <v>86.436170212765958</v>
      </c>
      <c r="N21" s="1"/>
    </row>
    <row r="22" spans="1:14" x14ac:dyDescent="0.2">
      <c r="A22" s="16">
        <v>7</v>
      </c>
      <c r="B22" s="16">
        <v>7</v>
      </c>
      <c r="C22" s="10" t="s">
        <v>33</v>
      </c>
      <c r="D22" s="10" t="s">
        <v>34</v>
      </c>
      <c r="E22" s="10">
        <v>696</v>
      </c>
      <c r="F22" s="10">
        <v>624</v>
      </c>
      <c r="G22" s="10">
        <v>630</v>
      </c>
      <c r="H22" s="10">
        <v>633</v>
      </c>
      <c r="I22" s="12">
        <f t="shared" ref="I22:I28" si="3">H22/G22*100</f>
        <v>100.47619047619048</v>
      </c>
      <c r="J22" s="10">
        <v>797</v>
      </c>
      <c r="K22" s="10">
        <v>752</v>
      </c>
      <c r="L22" s="12">
        <f t="shared" si="2"/>
        <v>94.353826850690098</v>
      </c>
      <c r="M22" s="12">
        <f t="shared" si="0"/>
        <v>101.44230769230769</v>
      </c>
      <c r="N22" s="1"/>
    </row>
    <row r="23" spans="1:14" x14ac:dyDescent="0.2">
      <c r="A23" s="10">
        <v>8</v>
      </c>
      <c r="B23" s="10">
        <v>8</v>
      </c>
      <c r="C23" s="10" t="s">
        <v>35</v>
      </c>
      <c r="D23" s="10" t="s">
        <v>29</v>
      </c>
      <c r="E23" s="10">
        <v>5789.5</v>
      </c>
      <c r="F23" s="10">
        <v>10830</v>
      </c>
      <c r="G23" s="10">
        <v>11015</v>
      </c>
      <c r="H23" s="10">
        <v>12060.8</v>
      </c>
      <c r="I23" s="12">
        <f t="shared" si="3"/>
        <v>109.49432591920107</v>
      </c>
      <c r="J23" s="10">
        <v>4769</v>
      </c>
      <c r="K23" s="10">
        <v>4486.3999999999996</v>
      </c>
      <c r="L23" s="12">
        <f t="shared" si="2"/>
        <v>94.074229398196678</v>
      </c>
      <c r="M23" s="12">
        <f t="shared" si="0"/>
        <v>111.36472760849492</v>
      </c>
      <c r="N23" s="1"/>
    </row>
    <row r="24" spans="1:14" x14ac:dyDescent="0.2">
      <c r="A24" s="10">
        <v>9</v>
      </c>
      <c r="B24" s="10">
        <v>9</v>
      </c>
      <c r="C24" s="10" t="s">
        <v>36</v>
      </c>
      <c r="D24" s="10" t="s">
        <v>37</v>
      </c>
      <c r="E24" s="17" t="e">
        <f>(E20+#REF!)/E22*1000</f>
        <v>#REF!</v>
      </c>
      <c r="F24" s="16">
        <v>42929</v>
      </c>
      <c r="G24" s="16">
        <v>48413</v>
      </c>
      <c r="H24" s="16">
        <f>H20/H22*1000</f>
        <v>48960.03159557662</v>
      </c>
      <c r="I24" s="12">
        <f t="shared" si="3"/>
        <v>101.12992707656336</v>
      </c>
      <c r="J24" s="10">
        <v>1705</v>
      </c>
      <c r="K24" s="16">
        <v>1652</v>
      </c>
      <c r="L24" s="12">
        <f t="shared" si="2"/>
        <v>96.89149560117302</v>
      </c>
      <c r="M24" s="12">
        <f t="shared" si="0"/>
        <v>114.04885181480262</v>
      </c>
      <c r="N24" s="1"/>
    </row>
    <row r="25" spans="1:14" x14ac:dyDescent="0.2">
      <c r="A25" s="10">
        <v>10</v>
      </c>
      <c r="B25" s="18">
        <v>10</v>
      </c>
      <c r="C25" s="10" t="s">
        <v>38</v>
      </c>
      <c r="D25" s="10" t="s">
        <v>37</v>
      </c>
      <c r="E25" s="16">
        <f>E23/E22*1000/12</f>
        <v>693.18726053639864</v>
      </c>
      <c r="F25" s="16">
        <v>1446</v>
      </c>
      <c r="G25" s="16">
        <v>1457</v>
      </c>
      <c r="H25" s="19">
        <f>H23/H22*1000/12</f>
        <v>1587.7830437072141</v>
      </c>
      <c r="I25" s="12">
        <f t="shared" si="3"/>
        <v>108.97618693941071</v>
      </c>
      <c r="J25" s="10">
        <v>598</v>
      </c>
      <c r="K25" s="16">
        <v>597</v>
      </c>
      <c r="L25" s="12">
        <f t="shared" si="2"/>
        <v>99.832775919732441</v>
      </c>
      <c r="M25" s="12">
        <f t="shared" si="0"/>
        <v>109.80518974462061</v>
      </c>
      <c r="N25" s="1"/>
    </row>
    <row r="26" spans="1:14" x14ac:dyDescent="0.2">
      <c r="A26" s="10">
        <v>11</v>
      </c>
      <c r="B26" s="10">
        <v>11</v>
      </c>
      <c r="C26" s="10" t="s">
        <v>39</v>
      </c>
      <c r="D26" s="10" t="s">
        <v>29</v>
      </c>
      <c r="E26" s="10">
        <v>19466.3</v>
      </c>
      <c r="F26" s="10">
        <v>28569</v>
      </c>
      <c r="G26" s="12">
        <v>29532</v>
      </c>
      <c r="H26" s="12">
        <v>32333.8</v>
      </c>
      <c r="I26" s="12">
        <f t="shared" si="3"/>
        <v>109.48733577136665</v>
      </c>
      <c r="J26" s="10">
        <v>12981</v>
      </c>
      <c r="K26" s="10">
        <v>11244.7</v>
      </c>
      <c r="L26" s="12">
        <f t="shared" si="2"/>
        <v>86.624297049533936</v>
      </c>
      <c r="M26" s="12">
        <f t="shared" si="0"/>
        <v>113.17792012321047</v>
      </c>
      <c r="N26" s="1"/>
    </row>
    <row r="27" spans="1:14" x14ac:dyDescent="0.2">
      <c r="A27" s="10">
        <v>12</v>
      </c>
      <c r="B27" s="10">
        <v>12</v>
      </c>
      <c r="C27" s="10" t="s">
        <v>40</v>
      </c>
      <c r="D27" s="10" t="s">
        <v>29</v>
      </c>
      <c r="E27" s="10">
        <v>632.5</v>
      </c>
      <c r="F27" s="10">
        <v>244</v>
      </c>
      <c r="G27" s="10">
        <v>1418</v>
      </c>
      <c r="H27" s="10">
        <v>448.5</v>
      </c>
      <c r="I27" s="12">
        <f t="shared" si="3"/>
        <v>31.629055007052187</v>
      </c>
      <c r="J27" s="10">
        <v>12981</v>
      </c>
      <c r="K27" s="10">
        <v>11244.7</v>
      </c>
      <c r="L27" s="12">
        <f t="shared" si="2"/>
        <v>86.624297049533936</v>
      </c>
      <c r="M27" s="12">
        <f t="shared" si="0"/>
        <v>183.81147540983608</v>
      </c>
      <c r="N27" s="1"/>
    </row>
    <row r="28" spans="1:14" x14ac:dyDescent="0.2">
      <c r="A28" s="10">
        <v>13</v>
      </c>
      <c r="B28" s="10">
        <v>13</v>
      </c>
      <c r="C28" s="10" t="s">
        <v>41</v>
      </c>
      <c r="D28" s="10" t="s">
        <v>29</v>
      </c>
      <c r="E28" s="10">
        <v>412</v>
      </c>
      <c r="F28" s="10">
        <v>225</v>
      </c>
      <c r="G28" s="10">
        <v>1207</v>
      </c>
      <c r="H28" s="10">
        <v>368.8</v>
      </c>
      <c r="I28" s="12">
        <f t="shared" si="3"/>
        <v>30.55509527754764</v>
      </c>
      <c r="J28" s="10">
        <v>286</v>
      </c>
      <c r="K28" s="10">
        <v>867</v>
      </c>
      <c r="L28" s="12" t="s">
        <v>42</v>
      </c>
      <c r="M28" s="12">
        <f t="shared" si="0"/>
        <v>163.91111111111113</v>
      </c>
      <c r="N28" s="1"/>
    </row>
    <row r="29" spans="1:14" x14ac:dyDescent="0.2">
      <c r="A29" s="10">
        <v>15</v>
      </c>
      <c r="B29" s="10">
        <v>14</v>
      </c>
      <c r="C29" s="10" t="s">
        <v>43</v>
      </c>
      <c r="D29" s="10" t="s">
        <v>29</v>
      </c>
      <c r="E29" s="10">
        <v>4632.3999999999996</v>
      </c>
      <c r="F29" s="10">
        <v>10969.5</v>
      </c>
      <c r="G29" s="20"/>
      <c r="H29" s="10">
        <v>11258.5</v>
      </c>
      <c r="I29" s="12"/>
      <c r="J29" s="20"/>
      <c r="K29" s="10">
        <v>5382.2</v>
      </c>
      <c r="L29" s="12"/>
      <c r="M29" s="12">
        <f>H29/F29*100</f>
        <v>102.63457769269337</v>
      </c>
      <c r="N29" s="1"/>
    </row>
    <row r="30" spans="1:14" x14ac:dyDescent="0.2">
      <c r="A30" s="10">
        <v>16</v>
      </c>
      <c r="B30" s="10">
        <v>15</v>
      </c>
      <c r="C30" s="10" t="s">
        <v>44</v>
      </c>
      <c r="D30" s="10" t="s">
        <v>29</v>
      </c>
      <c r="E30" s="10">
        <v>5798</v>
      </c>
      <c r="F30" s="10">
        <v>2956.5</v>
      </c>
      <c r="G30" s="20"/>
      <c r="H30" s="10">
        <v>7448.1</v>
      </c>
      <c r="I30" s="12"/>
      <c r="J30" s="20"/>
      <c r="K30" s="10">
        <v>6788.6</v>
      </c>
      <c r="L30" s="12"/>
      <c r="M30" s="12">
        <f>H30/F30*100</f>
        <v>251.92288178589547</v>
      </c>
      <c r="N30" s="1"/>
    </row>
  </sheetData>
  <mergeCells count="9">
    <mergeCell ref="G7:I7"/>
    <mergeCell ref="J7:L7"/>
    <mergeCell ref="M7:M8"/>
    <mergeCell ref="A7:A8"/>
    <mergeCell ref="B7:B8"/>
    <mergeCell ref="C7:C8"/>
    <mergeCell ref="D7:D8"/>
    <mergeCell ref="E7:E8"/>
    <mergeCell ref="F7:F8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dcterms:created xsi:type="dcterms:W3CDTF">2016-05-03T07:09:01Z</dcterms:created>
  <dcterms:modified xsi:type="dcterms:W3CDTF">2016-05-03T07:09:23Z</dcterms:modified>
</cp:coreProperties>
</file>